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初定" sheetId="3" r:id="rId1"/>
    <sheet name="第一次 " sheetId="4" r:id="rId2"/>
    <sheet name="Sheet1" sheetId="2" r:id="rId3"/>
  </sheets>
  <definedNames>
    <definedName name="_xlnm.Print_Area" localSheetId="0">初定!$A$1:$N$20</definedName>
    <definedName name="_xlnm.Print_Area" localSheetId="2">Sheet1!$A$1:$F$18</definedName>
    <definedName name="_xlnm.Print_Area" localSheetId="1">'第一次 '!$A$1:$I$20</definedName>
    <definedName name="_xlnm.Print_Titles" localSheetId="0">初定!$4:$5</definedName>
  </definedNames>
  <calcPr calcId="144525" concurrentCalc="0"/>
</workbook>
</file>

<file path=xl/sharedStrings.xml><?xml version="1.0" encoding="utf-8"?>
<sst xmlns="http://schemas.openxmlformats.org/spreadsheetml/2006/main" count="302" uniqueCount="117">
  <si>
    <t>附件2</t>
  </si>
  <si>
    <t>菏泽市第二批中医优势病种收费、医保支付标准</t>
  </si>
  <si>
    <t>单位：元</t>
  </si>
  <si>
    <t>序号</t>
  </si>
  <si>
    <t>病种编码</t>
  </si>
  <si>
    <t>中医病症分类</t>
  </si>
  <si>
    <t>国际疾病分类</t>
  </si>
  <si>
    <t>主要操作/治疗方式</t>
  </si>
  <si>
    <t>三级医疗机构</t>
  </si>
  <si>
    <t>二级医疗机构</t>
  </si>
  <si>
    <t>备注</t>
  </si>
  <si>
    <t>疾病名称</t>
  </si>
  <si>
    <t>疾病代码</t>
  </si>
  <si>
    <t>ICD-10编码</t>
  </si>
  <si>
    <t>参照收费标准</t>
  </si>
  <si>
    <r>
      <t xml:space="preserve">医保支付标准 </t>
    </r>
    <r>
      <rPr>
        <sz val="9"/>
        <color theme="1"/>
        <rFont val="黑体"/>
        <charset val="134"/>
      </rPr>
      <t>（职工 ）</t>
    </r>
  </si>
  <si>
    <r>
      <t>医保支付标准</t>
    </r>
    <r>
      <rPr>
        <sz val="9"/>
        <color theme="1"/>
        <rFont val="黑体"/>
        <charset val="134"/>
      </rPr>
      <t>（居民）</t>
    </r>
  </si>
  <si>
    <r>
      <t xml:space="preserve">医保支付标准   </t>
    </r>
    <r>
      <rPr>
        <sz val="9"/>
        <color theme="1"/>
        <rFont val="黑体"/>
        <charset val="134"/>
      </rPr>
      <t>（职工 ）</t>
    </r>
  </si>
  <si>
    <r>
      <t xml:space="preserve">医保支付标准   </t>
    </r>
    <r>
      <rPr>
        <sz val="9"/>
        <color theme="1"/>
        <rFont val="黑体"/>
        <charset val="134"/>
      </rPr>
      <t>（居民）</t>
    </r>
  </si>
  <si>
    <t>ZYYS006</t>
  </si>
  <si>
    <t>项痹</t>
  </si>
  <si>
    <t>A03.06.04.05</t>
  </si>
  <si>
    <t>椎动脉型颈椎病</t>
  </si>
  <si>
    <t>M47.001+G99.2*</t>
  </si>
  <si>
    <t>ZYYS007</t>
  </si>
  <si>
    <t>湿疮</t>
  </si>
  <si>
    <t>A08.01.07</t>
  </si>
  <si>
    <t>湿疹</t>
  </si>
  <si>
    <t>L30.902</t>
  </si>
  <si>
    <t>ZYYS008</t>
  </si>
  <si>
    <t>眩晕</t>
  </si>
  <si>
    <t>A17.07</t>
  </si>
  <si>
    <t>后循环缺血</t>
  </si>
  <si>
    <t>G45.004</t>
  </si>
  <si>
    <t>ZYYS009</t>
  </si>
  <si>
    <t>神经根型颈椎病</t>
  </si>
  <si>
    <t>M47.201</t>
  </si>
  <si>
    <t>ZYYS010</t>
  </si>
  <si>
    <t>肺炎喘嗽</t>
  </si>
  <si>
    <t>A10.04.02</t>
  </si>
  <si>
    <t>病毒性肺炎</t>
  </si>
  <si>
    <t>J12.900</t>
  </si>
  <si>
    <t>ZYYS011</t>
  </si>
  <si>
    <t>膝痹</t>
  </si>
  <si>
    <t>A07.06.19</t>
  </si>
  <si>
    <t>膝关节骨关节病</t>
  </si>
  <si>
    <t>M17.900</t>
  </si>
  <si>
    <t>ZYYS012</t>
  </si>
  <si>
    <t>石淋</t>
  </si>
  <si>
    <t>A04.05.01.06</t>
  </si>
  <si>
    <t>泌尿系结石</t>
  </si>
  <si>
    <t>N20.900</t>
  </si>
  <si>
    <t>ZYYS013</t>
  </si>
  <si>
    <t>内痔</t>
  </si>
  <si>
    <t>A08.03.01.01</t>
  </si>
  <si>
    <t>I84.200x002</t>
  </si>
  <si>
    <t>内痔消痔灵注射术</t>
  </si>
  <si>
    <t>ZYYS014</t>
  </si>
  <si>
    <t>肠痈</t>
  </si>
  <si>
    <t>A04.03.37</t>
  </si>
  <si>
    <t>急性阑尾炎</t>
  </si>
  <si>
    <t>K35.900</t>
  </si>
  <si>
    <t>中医药保守治疗</t>
  </si>
  <si>
    <t>ZYYS015</t>
  </si>
  <si>
    <t>丹毒</t>
  </si>
  <si>
    <t>A08.01.56</t>
  </si>
  <si>
    <t>A46.x00</t>
  </si>
  <si>
    <t>ZYYS016</t>
  </si>
  <si>
    <t>口僻</t>
  </si>
  <si>
    <t>A07.01.01.04</t>
  </si>
  <si>
    <t>面神经炎</t>
  </si>
  <si>
    <t>G51.800x002</t>
  </si>
  <si>
    <t>ZYYS017</t>
  </si>
  <si>
    <t>青蛇毒</t>
  </si>
  <si>
    <t>A08.02.16</t>
  </si>
  <si>
    <t>血栓性静脉炎</t>
  </si>
  <si>
    <t>I80.902</t>
  </si>
  <si>
    <t>ZYYS018</t>
  </si>
  <si>
    <t>肛漏</t>
  </si>
  <si>
    <t>A08.03.06</t>
  </si>
  <si>
    <t>高位肛瘘</t>
  </si>
  <si>
    <t>K60.301</t>
  </si>
  <si>
    <t>高位肛瘘切开挂线疗法</t>
  </si>
  <si>
    <t>ZYYS019</t>
  </si>
  <si>
    <t>指骨骨折</t>
  </si>
  <si>
    <t>A03.06.01.10</t>
  </si>
  <si>
    <t>S62.802</t>
  </si>
  <si>
    <t>指骨骨折闭合复位钢针内固定术</t>
  </si>
  <si>
    <t>限单发指骨骨折</t>
  </si>
  <si>
    <t>ZYYS020</t>
  </si>
  <si>
    <t>掌骨骨折</t>
  </si>
  <si>
    <t>A03.06.01.11</t>
  </si>
  <si>
    <t>S62.301</t>
  </si>
  <si>
    <t>掌骨骨折闭合复位钢针内固定术</t>
  </si>
  <si>
    <t>限单发掌骨骨折</t>
  </si>
  <si>
    <t>附件</t>
  </si>
  <si>
    <t>驻济省（部）属公立医疗机构第二批中医优势病种收费标准</t>
  </si>
  <si>
    <t>菏泽市公立医疗机构第二批中医优势病种收费标准</t>
  </si>
  <si>
    <t>价格</t>
  </si>
  <si>
    <t>针灸、推拿、灸疗、牵引、中药、浮针、挑针等</t>
  </si>
  <si>
    <t>窄谱紫外线、中药熏洗、火针、中药封包、中药涂擦、放血疗法、贴棉灸、中药塌渍、中药内服</t>
  </si>
  <si>
    <t>肺炎喘嗽（儿科）</t>
  </si>
  <si>
    <t>推拿、中药穴位贴敷、中药内服、耳穴压豆、中药灌肠等</t>
  </si>
  <si>
    <t>关节镜+中药熏洗治疗18000，高位截骨+中药熏洗30000</t>
  </si>
  <si>
    <t>体外冲击波碎石、中药、耳穴压豆、穴位贴敷等</t>
  </si>
  <si>
    <t xml:space="preserve">内痔消痔灵注射术、内痔弹力线套扎术、内痔丝线结扎术、中药口服、中药熏洗坐浴、耳穴压豆、穴位贴敷、生肌玉红膏油纱换药治疗等 
</t>
  </si>
  <si>
    <t>中药涂洗、火针、放血、氦氖激光、西药外涂、口服抗生素、西药输液治疗</t>
  </si>
  <si>
    <t>针灸、推拿、灸疗、中药、红外线治疗、苇管疚、抗病毒药物等</t>
  </si>
  <si>
    <t>中药活血抗凝消肿抗炎止痛</t>
  </si>
  <si>
    <t>高位肛瘘切开挂线疗法，中药口服、中药熏洗坐浴、耳穴压豆、穴位贴敷、生肌玉红膏油纱换药治疗等</t>
  </si>
  <si>
    <t>价格比对</t>
  </si>
  <si>
    <t>省公布三级</t>
  </si>
  <si>
    <t>拟定市三级（系数为0.9）</t>
  </si>
  <si>
    <t>拟定市三级（系数为0.85）</t>
  </si>
  <si>
    <t>市中医医院提供最低价</t>
  </si>
  <si>
    <t>二级按照市三级的0.9</t>
  </si>
  <si>
    <t>二级按照市三级的0.85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</si>
</sst>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6">
    <font>
      <sz val="11"/>
      <color indexed="8"/>
      <name val="等线"/>
      <charset val="134"/>
    </font>
    <font>
      <b/>
      <sz val="22"/>
      <color rgb="FF000000"/>
      <name val="等线"/>
      <charset val="134"/>
    </font>
    <font>
      <b/>
      <sz val="11"/>
      <color indexed="8"/>
      <name val="等线"/>
      <charset val="134"/>
    </font>
    <font>
      <sz val="12"/>
      <color indexed="8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1"/>
      <color indexed="8"/>
      <name val="黑体"/>
      <charset val="134"/>
    </font>
    <font>
      <sz val="14"/>
      <color indexed="8"/>
      <name val="黑体"/>
      <charset val="134"/>
    </font>
    <font>
      <b/>
      <sz val="20"/>
      <color indexed="8"/>
      <name val="华文中宋"/>
      <charset val="134"/>
    </font>
    <font>
      <b/>
      <sz val="11"/>
      <color rgb="FF000000"/>
      <name val="等线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indexed="8"/>
      <name val="仿宋_GB2312"/>
      <charset val="134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4" borderId="5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19" borderId="6" applyNumberFormat="0" applyAlignment="0" applyProtection="0">
      <alignment vertical="center"/>
    </xf>
    <xf numFmtId="0" fontId="30" fillId="19" borderId="4" applyNumberFormat="0" applyAlignment="0" applyProtection="0">
      <alignment vertical="center"/>
    </xf>
    <xf numFmtId="0" fontId="31" fillId="20" borderId="7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42">
    <xf numFmtId="0" fontId="0" fillId="0" borderId="0" xfId="0" applyAlignme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/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A2" sqref="A2:N2"/>
    </sheetView>
  </sheetViews>
  <sheetFormatPr defaultColWidth="9" defaultRowHeight="14.25"/>
  <cols>
    <col min="1" max="1" width="5.625" customWidth="1"/>
    <col min="2" max="2" width="9.125" customWidth="1"/>
    <col min="3" max="3" width="9.25" customWidth="1"/>
    <col min="4" max="4" width="12.625" customWidth="1"/>
    <col min="5" max="5" width="11.375" customWidth="1"/>
    <col min="6" max="6" width="11.75" customWidth="1"/>
    <col min="7" max="7" width="10.875" style="11" customWidth="1"/>
    <col min="8" max="9" width="8.375" style="11" customWidth="1"/>
    <col min="10" max="10" width="7" style="11" customWidth="1"/>
    <col min="11" max="11" width="7.5" style="11" customWidth="1"/>
    <col min="12" max="12" width="8.875" style="11" customWidth="1"/>
    <col min="13" max="13" width="8.375" customWidth="1"/>
    <col min="14" max="14" width="8.25" customWidth="1"/>
  </cols>
  <sheetData>
    <row r="1" ht="29.1" customHeight="1" spans="1:2">
      <c r="A1" s="12" t="s">
        <v>0</v>
      </c>
      <c r="B1" s="12"/>
    </row>
    <row r="2" s="9" customFormat="1" ht="36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" customHeight="1" spans="1:14">
      <c r="A3" s="14"/>
      <c r="B3" s="14"/>
      <c r="C3" s="14"/>
      <c r="D3" s="14"/>
      <c r="E3" s="14"/>
      <c r="F3" s="14"/>
      <c r="G3" s="15"/>
      <c r="H3" s="15"/>
      <c r="I3" s="15"/>
      <c r="J3" s="15"/>
      <c r="K3" s="15"/>
      <c r="L3" s="15"/>
      <c r="M3" s="16" t="s">
        <v>2</v>
      </c>
      <c r="N3" s="14"/>
    </row>
    <row r="4" s="10" customFormat="1" ht="19.5" customHeight="1" spans="1:14">
      <c r="A4" s="17" t="s">
        <v>3</v>
      </c>
      <c r="B4" s="18" t="s">
        <v>4</v>
      </c>
      <c r="C4" s="17" t="s">
        <v>5</v>
      </c>
      <c r="D4" s="17"/>
      <c r="E4" s="17" t="s">
        <v>6</v>
      </c>
      <c r="F4" s="17"/>
      <c r="G4" s="19" t="s">
        <v>7</v>
      </c>
      <c r="H4" s="20" t="s">
        <v>8</v>
      </c>
      <c r="I4" s="20"/>
      <c r="J4" s="20"/>
      <c r="K4" s="20" t="s">
        <v>9</v>
      </c>
      <c r="L4" s="20"/>
      <c r="M4" s="20"/>
      <c r="N4" s="20" t="s">
        <v>10</v>
      </c>
    </row>
    <row r="5" s="10" customFormat="1" ht="49" customHeight="1" spans="1:14">
      <c r="A5" s="17"/>
      <c r="B5" s="20"/>
      <c r="C5" s="17" t="s">
        <v>11</v>
      </c>
      <c r="D5" s="17" t="s">
        <v>12</v>
      </c>
      <c r="E5" s="17" t="s">
        <v>11</v>
      </c>
      <c r="F5" s="17" t="s">
        <v>13</v>
      </c>
      <c r="G5" s="19"/>
      <c r="H5" s="38" t="s">
        <v>14</v>
      </c>
      <c r="I5" s="38" t="s">
        <v>15</v>
      </c>
      <c r="J5" s="38" t="s">
        <v>16</v>
      </c>
      <c r="K5" s="38" t="s">
        <v>14</v>
      </c>
      <c r="L5" s="38" t="s">
        <v>17</v>
      </c>
      <c r="M5" s="38" t="s">
        <v>18</v>
      </c>
      <c r="N5" s="20"/>
    </row>
    <row r="6" ht="32" customHeight="1" spans="1:14">
      <c r="A6" s="21">
        <v>1</v>
      </c>
      <c r="B6" s="22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/>
      <c r="H6" s="4">
        <v>11560</v>
      </c>
      <c r="I6" s="4">
        <f>H6*0.8</f>
        <v>9248</v>
      </c>
      <c r="J6" s="4">
        <f>H6*0.6</f>
        <v>6936</v>
      </c>
      <c r="K6" s="39">
        <v>10400</v>
      </c>
      <c r="L6" s="40">
        <f>K6*0.85</f>
        <v>8840</v>
      </c>
      <c r="M6" s="41">
        <f>K6*0.65</f>
        <v>6760</v>
      </c>
      <c r="N6" s="4"/>
    </row>
    <row r="7" ht="21" customHeight="1" spans="1:14">
      <c r="A7" s="21">
        <v>2</v>
      </c>
      <c r="B7" s="22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/>
      <c r="H7" s="4">
        <v>8080</v>
      </c>
      <c r="I7" s="4">
        <f t="shared" ref="I7:I20" si="0">H7*0.8</f>
        <v>6464</v>
      </c>
      <c r="J7" s="4">
        <f t="shared" ref="J7:J20" si="1">H7*0.6</f>
        <v>4848</v>
      </c>
      <c r="K7" s="39">
        <v>7270</v>
      </c>
      <c r="L7" s="40">
        <f t="shared" ref="L7:L20" si="2">K7*0.85</f>
        <v>6179.5</v>
      </c>
      <c r="M7" s="41">
        <f t="shared" ref="M7:M20" si="3">K7*0.65</f>
        <v>4725.5</v>
      </c>
      <c r="N7" s="4"/>
    </row>
    <row r="8" ht="26" customHeight="1" spans="1:14">
      <c r="A8" s="21">
        <v>3</v>
      </c>
      <c r="B8" s="22" t="s">
        <v>29</v>
      </c>
      <c r="C8" s="4" t="s">
        <v>30</v>
      </c>
      <c r="D8" s="4" t="s">
        <v>31</v>
      </c>
      <c r="E8" s="4" t="s">
        <v>32</v>
      </c>
      <c r="F8" s="4" t="s">
        <v>33</v>
      </c>
      <c r="G8" s="4"/>
      <c r="H8" s="4">
        <v>14710</v>
      </c>
      <c r="I8" s="4">
        <f t="shared" si="0"/>
        <v>11768</v>
      </c>
      <c r="J8" s="4">
        <f t="shared" si="1"/>
        <v>8826</v>
      </c>
      <c r="K8" s="39">
        <v>13240</v>
      </c>
      <c r="L8" s="40">
        <f t="shared" si="2"/>
        <v>11254</v>
      </c>
      <c r="M8" s="41">
        <f t="shared" si="3"/>
        <v>8606</v>
      </c>
      <c r="N8" s="4"/>
    </row>
    <row r="9" ht="41" customHeight="1" spans="1:14">
      <c r="A9" s="21">
        <v>4</v>
      </c>
      <c r="B9" s="22" t="s">
        <v>34</v>
      </c>
      <c r="C9" s="4" t="s">
        <v>20</v>
      </c>
      <c r="D9" s="4" t="s">
        <v>21</v>
      </c>
      <c r="E9" s="4" t="s">
        <v>35</v>
      </c>
      <c r="F9" s="4" t="s">
        <v>36</v>
      </c>
      <c r="G9" s="4"/>
      <c r="H9" s="4">
        <v>11900</v>
      </c>
      <c r="I9" s="4">
        <f t="shared" si="0"/>
        <v>9520</v>
      </c>
      <c r="J9" s="4">
        <f t="shared" si="1"/>
        <v>7140</v>
      </c>
      <c r="K9" s="39">
        <v>10710</v>
      </c>
      <c r="L9" s="40">
        <f t="shared" si="2"/>
        <v>9103.5</v>
      </c>
      <c r="M9" s="41">
        <f t="shared" si="3"/>
        <v>6961.5</v>
      </c>
      <c r="N9" s="4"/>
    </row>
    <row r="10" ht="26" customHeight="1" spans="1:14">
      <c r="A10" s="21">
        <v>5</v>
      </c>
      <c r="B10" s="22" t="s">
        <v>37</v>
      </c>
      <c r="C10" s="4" t="s">
        <v>38</v>
      </c>
      <c r="D10" s="4" t="s">
        <v>39</v>
      </c>
      <c r="E10" s="4" t="s">
        <v>40</v>
      </c>
      <c r="F10" s="4" t="s">
        <v>41</v>
      </c>
      <c r="G10" s="4"/>
      <c r="H10" s="4">
        <v>6300</v>
      </c>
      <c r="I10" s="4">
        <f t="shared" si="0"/>
        <v>5040</v>
      </c>
      <c r="J10" s="4">
        <f t="shared" si="1"/>
        <v>3780</v>
      </c>
      <c r="K10" s="39">
        <f>H10*0.9</f>
        <v>5670</v>
      </c>
      <c r="L10" s="40">
        <f t="shared" si="2"/>
        <v>4819.5</v>
      </c>
      <c r="M10" s="41">
        <f t="shared" si="3"/>
        <v>3685.5</v>
      </c>
      <c r="N10" s="4"/>
    </row>
    <row r="11" ht="37" customHeight="1" spans="1:14">
      <c r="A11" s="21">
        <v>6</v>
      </c>
      <c r="B11" s="22" t="s">
        <v>42</v>
      </c>
      <c r="C11" s="4" t="s">
        <v>43</v>
      </c>
      <c r="D11" s="4" t="s">
        <v>44</v>
      </c>
      <c r="E11" s="4" t="s">
        <v>45</v>
      </c>
      <c r="F11" s="4" t="s">
        <v>46</v>
      </c>
      <c r="G11" s="4"/>
      <c r="H11" s="4">
        <v>13520</v>
      </c>
      <c r="I11" s="4">
        <f t="shared" si="0"/>
        <v>10816</v>
      </c>
      <c r="J11" s="4">
        <f t="shared" si="1"/>
        <v>8112</v>
      </c>
      <c r="K11" s="39">
        <v>12170</v>
      </c>
      <c r="L11" s="40">
        <f t="shared" si="2"/>
        <v>10344.5</v>
      </c>
      <c r="M11" s="41">
        <f t="shared" si="3"/>
        <v>7910.5</v>
      </c>
      <c r="N11" s="4"/>
    </row>
    <row r="12" ht="36" customHeight="1" spans="1:14">
      <c r="A12" s="21">
        <v>7</v>
      </c>
      <c r="B12" s="22" t="s">
        <v>47</v>
      </c>
      <c r="C12" s="4" t="s">
        <v>48</v>
      </c>
      <c r="D12" s="4" t="s">
        <v>49</v>
      </c>
      <c r="E12" s="4" t="s">
        <v>50</v>
      </c>
      <c r="F12" s="4" t="s">
        <v>51</v>
      </c>
      <c r="G12" s="4"/>
      <c r="H12" s="4">
        <v>10625</v>
      </c>
      <c r="I12" s="4">
        <f t="shared" si="0"/>
        <v>8500</v>
      </c>
      <c r="J12" s="4">
        <f t="shared" si="1"/>
        <v>6375</v>
      </c>
      <c r="K12" s="39">
        <v>9560</v>
      </c>
      <c r="L12" s="40">
        <f t="shared" si="2"/>
        <v>8126</v>
      </c>
      <c r="M12" s="41">
        <f t="shared" si="3"/>
        <v>6214</v>
      </c>
      <c r="N12" s="4"/>
    </row>
    <row r="13" ht="36" customHeight="1" spans="1:14">
      <c r="A13" s="21">
        <v>8</v>
      </c>
      <c r="B13" s="22" t="s">
        <v>52</v>
      </c>
      <c r="C13" s="4" t="s">
        <v>53</v>
      </c>
      <c r="D13" s="4" t="s">
        <v>54</v>
      </c>
      <c r="E13" s="4" t="s">
        <v>53</v>
      </c>
      <c r="F13" s="4" t="s">
        <v>55</v>
      </c>
      <c r="G13" s="4" t="s">
        <v>56</v>
      </c>
      <c r="H13" s="4">
        <v>14200</v>
      </c>
      <c r="I13" s="4">
        <f t="shared" si="0"/>
        <v>11360</v>
      </c>
      <c r="J13" s="4">
        <f t="shared" si="1"/>
        <v>8520</v>
      </c>
      <c r="K13" s="39">
        <v>12780</v>
      </c>
      <c r="L13" s="40">
        <f t="shared" si="2"/>
        <v>10863</v>
      </c>
      <c r="M13" s="41">
        <f t="shared" si="3"/>
        <v>8307</v>
      </c>
      <c r="N13" s="4"/>
    </row>
    <row r="14" ht="37" customHeight="1" spans="1:14">
      <c r="A14" s="21">
        <v>9</v>
      </c>
      <c r="B14" s="22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 t="s">
        <v>62</v>
      </c>
      <c r="H14" s="4">
        <v>9780</v>
      </c>
      <c r="I14" s="4">
        <f t="shared" si="0"/>
        <v>7824</v>
      </c>
      <c r="J14" s="4">
        <f t="shared" si="1"/>
        <v>5868</v>
      </c>
      <c r="K14" s="39">
        <v>8800</v>
      </c>
      <c r="L14" s="40">
        <f t="shared" si="2"/>
        <v>7480</v>
      </c>
      <c r="M14" s="41">
        <f t="shared" si="3"/>
        <v>5720</v>
      </c>
      <c r="N14" s="4"/>
    </row>
    <row r="15" ht="22" customHeight="1" spans="1:14">
      <c r="A15" s="21">
        <v>10</v>
      </c>
      <c r="B15" s="22" t="s">
        <v>63</v>
      </c>
      <c r="C15" s="4" t="s">
        <v>64</v>
      </c>
      <c r="D15" s="4" t="s">
        <v>65</v>
      </c>
      <c r="E15" s="4" t="s">
        <v>64</v>
      </c>
      <c r="F15" s="4" t="s">
        <v>66</v>
      </c>
      <c r="G15" s="4"/>
      <c r="H15" s="4">
        <v>9350</v>
      </c>
      <c r="I15" s="4">
        <f t="shared" si="0"/>
        <v>7480</v>
      </c>
      <c r="J15" s="4">
        <f t="shared" si="1"/>
        <v>5610</v>
      </c>
      <c r="K15" s="39">
        <v>8420</v>
      </c>
      <c r="L15" s="40">
        <f t="shared" si="2"/>
        <v>7157</v>
      </c>
      <c r="M15" s="41">
        <f t="shared" si="3"/>
        <v>5473</v>
      </c>
      <c r="N15" s="4"/>
    </row>
    <row r="16" ht="24" customHeight="1" spans="1:14">
      <c r="A16" s="21">
        <v>11</v>
      </c>
      <c r="B16" s="22" t="s">
        <v>67</v>
      </c>
      <c r="C16" s="4" t="s">
        <v>68</v>
      </c>
      <c r="D16" s="4" t="s">
        <v>69</v>
      </c>
      <c r="E16" s="4" t="s">
        <v>70</v>
      </c>
      <c r="F16" s="4" t="s">
        <v>71</v>
      </c>
      <c r="G16" s="4"/>
      <c r="H16" s="4">
        <v>9000</v>
      </c>
      <c r="I16" s="4">
        <f t="shared" si="0"/>
        <v>7200</v>
      </c>
      <c r="J16" s="4">
        <f t="shared" si="1"/>
        <v>5400</v>
      </c>
      <c r="K16" s="39">
        <v>8100</v>
      </c>
      <c r="L16" s="40">
        <f t="shared" si="2"/>
        <v>6885</v>
      </c>
      <c r="M16" s="41">
        <f t="shared" si="3"/>
        <v>5265</v>
      </c>
      <c r="N16" s="4"/>
    </row>
    <row r="17" ht="41" customHeight="1" spans="1:14">
      <c r="A17" s="21">
        <v>12</v>
      </c>
      <c r="B17" s="22" t="s">
        <v>72</v>
      </c>
      <c r="C17" s="4" t="s">
        <v>73</v>
      </c>
      <c r="D17" s="4" t="s">
        <v>74</v>
      </c>
      <c r="E17" s="4" t="s">
        <v>75</v>
      </c>
      <c r="F17" s="4" t="s">
        <v>76</v>
      </c>
      <c r="G17" s="4"/>
      <c r="H17" s="4">
        <v>9100</v>
      </c>
      <c r="I17" s="4">
        <f t="shared" si="0"/>
        <v>7280</v>
      </c>
      <c r="J17" s="4">
        <f t="shared" si="1"/>
        <v>5460</v>
      </c>
      <c r="K17" s="39">
        <v>8190</v>
      </c>
      <c r="L17" s="40">
        <f t="shared" si="2"/>
        <v>6961.5</v>
      </c>
      <c r="M17" s="41">
        <f t="shared" si="3"/>
        <v>5323.5</v>
      </c>
      <c r="N17" s="4"/>
    </row>
    <row r="18" ht="34" customHeight="1" spans="1:14">
      <c r="A18" s="21">
        <v>13</v>
      </c>
      <c r="B18" s="22" t="s">
        <v>77</v>
      </c>
      <c r="C18" s="4" t="s">
        <v>78</v>
      </c>
      <c r="D18" s="4" t="s">
        <v>79</v>
      </c>
      <c r="E18" s="4" t="s">
        <v>80</v>
      </c>
      <c r="F18" s="4" t="s">
        <v>81</v>
      </c>
      <c r="G18" s="4" t="s">
        <v>82</v>
      </c>
      <c r="H18" s="4">
        <v>17510</v>
      </c>
      <c r="I18" s="4">
        <f t="shared" si="0"/>
        <v>14008</v>
      </c>
      <c r="J18" s="4">
        <f t="shared" si="1"/>
        <v>10506</v>
      </c>
      <c r="K18" s="39">
        <v>15760</v>
      </c>
      <c r="L18" s="40">
        <f t="shared" si="2"/>
        <v>13396</v>
      </c>
      <c r="M18" s="41">
        <f t="shared" si="3"/>
        <v>10244</v>
      </c>
      <c r="N18" s="4"/>
    </row>
    <row r="19" ht="69" customHeight="1" spans="1:14">
      <c r="A19" s="21">
        <v>14</v>
      </c>
      <c r="B19" s="22" t="s">
        <v>83</v>
      </c>
      <c r="C19" s="4" t="s">
        <v>84</v>
      </c>
      <c r="D19" s="4" t="s">
        <v>85</v>
      </c>
      <c r="E19" s="4" t="s">
        <v>84</v>
      </c>
      <c r="F19" s="4" t="s">
        <v>86</v>
      </c>
      <c r="G19" s="4" t="s">
        <v>87</v>
      </c>
      <c r="H19" s="4">
        <v>15900</v>
      </c>
      <c r="I19" s="4">
        <f t="shared" si="0"/>
        <v>12720</v>
      </c>
      <c r="J19" s="4">
        <f t="shared" si="1"/>
        <v>9540</v>
      </c>
      <c r="K19" s="39">
        <v>14310</v>
      </c>
      <c r="L19" s="40">
        <f t="shared" si="2"/>
        <v>12163.5</v>
      </c>
      <c r="M19" s="41">
        <f t="shared" si="3"/>
        <v>9301.5</v>
      </c>
      <c r="N19" s="4" t="s">
        <v>88</v>
      </c>
    </row>
    <row r="20" ht="66" customHeight="1" spans="1:14">
      <c r="A20" s="21">
        <v>15</v>
      </c>
      <c r="B20" s="22" t="s">
        <v>89</v>
      </c>
      <c r="C20" s="4" t="s">
        <v>90</v>
      </c>
      <c r="D20" s="4" t="s">
        <v>91</v>
      </c>
      <c r="E20" s="4" t="s">
        <v>90</v>
      </c>
      <c r="F20" s="4" t="s">
        <v>92</v>
      </c>
      <c r="G20" s="4" t="s">
        <v>93</v>
      </c>
      <c r="H20" s="4">
        <v>15900</v>
      </c>
      <c r="I20" s="4">
        <f t="shared" si="0"/>
        <v>12720</v>
      </c>
      <c r="J20" s="4">
        <f t="shared" si="1"/>
        <v>9540</v>
      </c>
      <c r="K20" s="39">
        <v>14310</v>
      </c>
      <c r="L20" s="40">
        <f t="shared" si="2"/>
        <v>12163.5</v>
      </c>
      <c r="M20" s="41">
        <f t="shared" si="3"/>
        <v>9301.5</v>
      </c>
      <c r="N20" s="4" t="s">
        <v>94</v>
      </c>
    </row>
  </sheetData>
  <mergeCells count="11">
    <mergeCell ref="A1:B1"/>
    <mergeCell ref="A2:N2"/>
    <mergeCell ref="M3:N3"/>
    <mergeCell ref="C4:D4"/>
    <mergeCell ref="E4:F4"/>
    <mergeCell ref="H4:J4"/>
    <mergeCell ref="K4:M4"/>
    <mergeCell ref="A4:A5"/>
    <mergeCell ref="B4:B5"/>
    <mergeCell ref="G4:G5"/>
    <mergeCell ref="N4:N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C1" workbookViewId="0">
      <selection activeCell="D26" sqref="D26"/>
    </sheetView>
  </sheetViews>
  <sheetFormatPr defaultColWidth="9" defaultRowHeight="14.25"/>
  <cols>
    <col min="1" max="1" width="5.625" customWidth="1"/>
    <col min="2" max="2" width="9.75" customWidth="1"/>
    <col min="3" max="3" width="12.5" customWidth="1"/>
    <col min="4" max="4" width="17.625" customWidth="1"/>
    <col min="5" max="5" width="21.625" customWidth="1"/>
    <col min="6" max="6" width="20.625" customWidth="1"/>
    <col min="7" max="7" width="18.125" style="11" customWidth="1"/>
    <col min="8" max="8" width="10.125" customWidth="1"/>
    <col min="9" max="9" width="9.5" customWidth="1"/>
    <col min="11" max="11" width="12.625"/>
    <col min="17" max="17" width="15.125" customWidth="1"/>
  </cols>
  <sheetData>
    <row r="1" ht="29.1" customHeight="1" spans="1:2">
      <c r="A1" s="12" t="s">
        <v>95</v>
      </c>
      <c r="B1" s="12"/>
    </row>
    <row r="2" s="9" customFormat="1" ht="36" customHeight="1" spans="1:19">
      <c r="A2" s="13" t="s">
        <v>96</v>
      </c>
      <c r="B2" s="13"/>
      <c r="C2" s="13"/>
      <c r="D2" s="13"/>
      <c r="E2" s="13"/>
      <c r="F2" s="13"/>
      <c r="G2" s="13"/>
      <c r="H2" s="13"/>
      <c r="I2" s="13"/>
      <c r="K2" s="25" t="s">
        <v>97</v>
      </c>
      <c r="L2" s="25"/>
      <c r="M2" s="25"/>
      <c r="N2" s="25"/>
      <c r="O2" s="25"/>
      <c r="P2" s="25"/>
      <c r="Q2" s="25"/>
      <c r="R2" s="25"/>
      <c r="S2" s="25"/>
    </row>
    <row r="3" ht="22" customHeight="1" spans="1:19">
      <c r="A3" s="14"/>
      <c r="B3" s="14"/>
      <c r="C3" s="14"/>
      <c r="D3" s="14"/>
      <c r="E3" s="14"/>
      <c r="F3" s="14"/>
      <c r="G3" s="15"/>
      <c r="H3" s="16" t="s">
        <v>2</v>
      </c>
      <c r="I3" s="14"/>
      <c r="K3" s="26"/>
      <c r="L3" s="26"/>
      <c r="M3" s="26"/>
      <c r="N3" s="26"/>
      <c r="O3" s="26"/>
      <c r="P3" s="26"/>
      <c r="Q3" s="34"/>
      <c r="R3" s="35" t="s">
        <v>2</v>
      </c>
      <c r="S3" s="26"/>
    </row>
    <row r="4" s="10" customFormat="1" ht="19.5" customHeight="1" spans="1:19">
      <c r="A4" s="17" t="s">
        <v>3</v>
      </c>
      <c r="B4" s="18" t="s">
        <v>4</v>
      </c>
      <c r="C4" s="17" t="s">
        <v>5</v>
      </c>
      <c r="D4" s="17"/>
      <c r="E4" s="17" t="s">
        <v>6</v>
      </c>
      <c r="F4" s="17"/>
      <c r="G4" s="19" t="s">
        <v>7</v>
      </c>
      <c r="H4" s="20" t="s">
        <v>98</v>
      </c>
      <c r="I4" s="20" t="s">
        <v>10</v>
      </c>
      <c r="J4" s="20" t="s">
        <v>98</v>
      </c>
      <c r="K4" s="27"/>
      <c r="L4" s="18"/>
      <c r="M4" s="27"/>
      <c r="N4" s="27"/>
      <c r="O4" s="27"/>
      <c r="P4" s="27"/>
      <c r="Q4" s="36"/>
      <c r="R4" s="20"/>
      <c r="S4" s="20"/>
    </row>
    <row r="5" s="10" customFormat="1" ht="19.5" customHeight="1" spans="1:19">
      <c r="A5" s="17"/>
      <c r="B5" s="20"/>
      <c r="C5" s="17" t="s">
        <v>11</v>
      </c>
      <c r="D5" s="17" t="s">
        <v>12</v>
      </c>
      <c r="E5" s="17" t="s">
        <v>11</v>
      </c>
      <c r="F5" s="17" t="s">
        <v>13</v>
      </c>
      <c r="G5" s="19"/>
      <c r="H5" s="20"/>
      <c r="I5" s="20"/>
      <c r="J5" s="20"/>
      <c r="K5" s="27"/>
      <c r="L5" s="20"/>
      <c r="M5" s="27"/>
      <c r="N5" s="27"/>
      <c r="O5" s="27"/>
      <c r="P5" s="27"/>
      <c r="Q5" s="36"/>
      <c r="R5" s="20"/>
      <c r="S5" s="20"/>
    </row>
    <row r="6" ht="18" customHeight="1" spans="1:20">
      <c r="A6" s="21">
        <v>1</v>
      </c>
      <c r="B6" s="22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/>
      <c r="H6" s="4">
        <v>13600</v>
      </c>
      <c r="I6" s="4"/>
      <c r="J6" s="4">
        <v>11000</v>
      </c>
      <c r="K6" s="28">
        <f t="shared" ref="K6:K20" si="0">J6/H6</f>
        <v>0.808823529411765</v>
      </c>
      <c r="L6" s="28">
        <v>1</v>
      </c>
      <c r="M6" s="22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99</v>
      </c>
      <c r="S6" s="4">
        <v>11000</v>
      </c>
      <c r="T6" s="4"/>
    </row>
    <row r="7" ht="21" customHeight="1" spans="1:20">
      <c r="A7" s="21">
        <v>2</v>
      </c>
      <c r="B7" s="22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/>
      <c r="H7" s="4">
        <v>9500</v>
      </c>
      <c r="I7" s="4"/>
      <c r="J7" s="7">
        <v>8800</v>
      </c>
      <c r="K7" s="28">
        <f t="shared" si="0"/>
        <v>0.926315789473684</v>
      </c>
      <c r="L7" s="28">
        <v>2</v>
      </c>
      <c r="M7" s="29" t="s">
        <v>24</v>
      </c>
      <c r="N7" s="8" t="s">
        <v>25</v>
      </c>
      <c r="O7" s="8" t="s">
        <v>26</v>
      </c>
      <c r="P7" s="8" t="s">
        <v>27</v>
      </c>
      <c r="Q7" s="8" t="s">
        <v>28</v>
      </c>
      <c r="R7" s="5" t="s">
        <v>100</v>
      </c>
      <c r="S7" s="5">
        <v>7900</v>
      </c>
      <c r="T7" s="4"/>
    </row>
    <row r="8" ht="18" customHeight="1" spans="1:20">
      <c r="A8" s="21">
        <v>3</v>
      </c>
      <c r="B8" s="22" t="s">
        <v>29</v>
      </c>
      <c r="C8" s="4" t="s">
        <v>30</v>
      </c>
      <c r="D8" s="4" t="s">
        <v>31</v>
      </c>
      <c r="E8" s="4" t="s">
        <v>32</v>
      </c>
      <c r="F8" s="4" t="s">
        <v>33</v>
      </c>
      <c r="G8" s="4"/>
      <c r="H8" s="4">
        <v>17300</v>
      </c>
      <c r="I8" s="4"/>
      <c r="J8" s="4">
        <v>12000</v>
      </c>
      <c r="K8" s="28">
        <f t="shared" si="0"/>
        <v>0.69364161849711</v>
      </c>
      <c r="L8" s="28">
        <v>3</v>
      </c>
      <c r="M8" s="22" t="s">
        <v>29</v>
      </c>
      <c r="N8" s="4" t="s">
        <v>30</v>
      </c>
      <c r="O8" s="4" t="s">
        <v>31</v>
      </c>
      <c r="P8" s="4" t="s">
        <v>32</v>
      </c>
      <c r="Q8" s="4" t="s">
        <v>33</v>
      </c>
      <c r="R8" s="4" t="s">
        <v>99</v>
      </c>
      <c r="S8" s="4">
        <v>12000</v>
      </c>
      <c r="T8" s="37"/>
    </row>
    <row r="9" ht="18" customHeight="1" spans="1:20">
      <c r="A9" s="21">
        <v>4</v>
      </c>
      <c r="B9" s="22" t="s">
        <v>34</v>
      </c>
      <c r="C9" s="4" t="s">
        <v>20</v>
      </c>
      <c r="D9" s="4" t="s">
        <v>21</v>
      </c>
      <c r="E9" s="4" t="s">
        <v>35</v>
      </c>
      <c r="F9" s="4" t="s">
        <v>36</v>
      </c>
      <c r="G9" s="4"/>
      <c r="H9" s="4">
        <v>14000</v>
      </c>
      <c r="I9" s="4"/>
      <c r="J9" s="4">
        <v>11000</v>
      </c>
      <c r="K9" s="28">
        <f t="shared" si="0"/>
        <v>0.785714285714286</v>
      </c>
      <c r="L9" s="28">
        <v>4</v>
      </c>
      <c r="M9" s="22" t="s">
        <v>34</v>
      </c>
      <c r="N9" s="4" t="s">
        <v>20</v>
      </c>
      <c r="O9" s="4" t="s">
        <v>21</v>
      </c>
      <c r="P9" s="4" t="s">
        <v>35</v>
      </c>
      <c r="Q9" s="4" t="s">
        <v>36</v>
      </c>
      <c r="R9" s="4" t="s">
        <v>99</v>
      </c>
      <c r="S9" s="4">
        <v>11000</v>
      </c>
      <c r="T9" s="4"/>
    </row>
    <row r="10" ht="17" customHeight="1" spans="1:20">
      <c r="A10" s="21">
        <v>5</v>
      </c>
      <c r="B10" s="22" t="s">
        <v>37</v>
      </c>
      <c r="C10" s="4" t="s">
        <v>38</v>
      </c>
      <c r="D10" s="4" t="s">
        <v>39</v>
      </c>
      <c r="E10" s="4" t="s">
        <v>40</v>
      </c>
      <c r="F10" s="4" t="s">
        <v>41</v>
      </c>
      <c r="G10" s="4"/>
      <c r="H10" s="4">
        <v>7000</v>
      </c>
      <c r="I10" s="4"/>
      <c r="J10" s="7">
        <v>8000</v>
      </c>
      <c r="K10" s="28">
        <f t="shared" si="0"/>
        <v>1.14285714285714</v>
      </c>
      <c r="L10" s="28">
        <v>5</v>
      </c>
      <c r="M10" s="29" t="s">
        <v>37</v>
      </c>
      <c r="N10" s="8" t="s">
        <v>101</v>
      </c>
      <c r="O10" s="8" t="s">
        <v>39</v>
      </c>
      <c r="P10" s="8" t="s">
        <v>40</v>
      </c>
      <c r="Q10" s="8" t="s">
        <v>41</v>
      </c>
      <c r="R10" s="5" t="s">
        <v>102</v>
      </c>
      <c r="S10" s="5">
        <v>5900</v>
      </c>
      <c r="T10" s="8"/>
    </row>
    <row r="11" ht="15" customHeight="1" spans="1:20">
      <c r="A11" s="21">
        <v>6</v>
      </c>
      <c r="B11" s="22" t="s">
        <v>42</v>
      </c>
      <c r="C11" s="4" t="s">
        <v>43</v>
      </c>
      <c r="D11" s="4" t="s">
        <v>44</v>
      </c>
      <c r="E11" s="4" t="s">
        <v>45</v>
      </c>
      <c r="F11" s="4" t="s">
        <v>46</v>
      </c>
      <c r="G11" s="4"/>
      <c r="H11" s="4"/>
      <c r="I11" s="4"/>
      <c r="J11" s="4">
        <v>10000</v>
      </c>
      <c r="K11" s="28" t="e">
        <f t="shared" si="0"/>
        <v>#DIV/0!</v>
      </c>
      <c r="L11" s="28">
        <v>6</v>
      </c>
      <c r="M11" s="22" t="s">
        <v>42</v>
      </c>
      <c r="N11" s="4" t="s">
        <v>43</v>
      </c>
      <c r="O11" s="4" t="s">
        <v>44</v>
      </c>
      <c r="P11" s="4" t="s">
        <v>45</v>
      </c>
      <c r="Q11" s="4" t="s">
        <v>46</v>
      </c>
      <c r="R11" s="4" t="s">
        <v>99</v>
      </c>
      <c r="S11" s="4">
        <v>10000</v>
      </c>
      <c r="T11" s="4" t="s">
        <v>103</v>
      </c>
    </row>
    <row r="12" ht="15" customHeight="1" spans="1:20">
      <c r="A12" s="21">
        <v>7</v>
      </c>
      <c r="B12" s="22" t="s">
        <v>47</v>
      </c>
      <c r="C12" s="4" t="s">
        <v>48</v>
      </c>
      <c r="D12" s="4" t="s">
        <v>49</v>
      </c>
      <c r="E12" s="4" t="s">
        <v>50</v>
      </c>
      <c r="F12" s="4" t="s">
        <v>51</v>
      </c>
      <c r="G12" s="4"/>
      <c r="H12" s="4">
        <v>12500</v>
      </c>
      <c r="I12" s="4"/>
      <c r="J12" s="4">
        <v>8000</v>
      </c>
      <c r="K12" s="28">
        <f t="shared" si="0"/>
        <v>0.64</v>
      </c>
      <c r="L12" s="28">
        <v>7</v>
      </c>
      <c r="M12" s="22" t="s">
        <v>47</v>
      </c>
      <c r="N12" s="4" t="s">
        <v>48</v>
      </c>
      <c r="O12" s="4" t="s">
        <v>49</v>
      </c>
      <c r="P12" s="4" t="s">
        <v>50</v>
      </c>
      <c r="Q12" s="4" t="s">
        <v>51</v>
      </c>
      <c r="R12" s="4" t="s">
        <v>104</v>
      </c>
      <c r="S12" s="4">
        <v>8000</v>
      </c>
      <c r="T12" s="4"/>
    </row>
    <row r="13" ht="17" customHeight="1" spans="1:20">
      <c r="A13" s="21">
        <v>8</v>
      </c>
      <c r="B13" s="22" t="s">
        <v>52</v>
      </c>
      <c r="C13" s="4" t="s">
        <v>53</v>
      </c>
      <c r="D13" s="4" t="s">
        <v>54</v>
      </c>
      <c r="E13" s="4" t="s">
        <v>53</v>
      </c>
      <c r="F13" s="4" t="s">
        <v>55</v>
      </c>
      <c r="G13" s="4" t="s">
        <v>56</v>
      </c>
      <c r="H13" s="4">
        <v>16700</v>
      </c>
      <c r="I13" s="4"/>
      <c r="J13" s="4">
        <v>9000</v>
      </c>
      <c r="K13" s="28">
        <f t="shared" si="0"/>
        <v>0.538922155688623</v>
      </c>
      <c r="L13" s="28">
        <v>8</v>
      </c>
      <c r="M13" s="22" t="s">
        <v>52</v>
      </c>
      <c r="N13" s="4" t="s">
        <v>53</v>
      </c>
      <c r="O13" s="4" t="s">
        <v>54</v>
      </c>
      <c r="P13" s="4" t="s">
        <v>53</v>
      </c>
      <c r="Q13" s="4" t="s">
        <v>55</v>
      </c>
      <c r="R13" s="4" t="s">
        <v>105</v>
      </c>
      <c r="S13" s="4">
        <v>9000</v>
      </c>
      <c r="T13" s="4"/>
    </row>
    <row r="14" ht="17" customHeight="1" spans="1:20">
      <c r="A14" s="21">
        <v>9</v>
      </c>
      <c r="B14" s="22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 t="s">
        <v>62</v>
      </c>
      <c r="H14" s="4">
        <v>11500</v>
      </c>
      <c r="I14" s="4"/>
      <c r="J14" s="8">
        <v>8600</v>
      </c>
      <c r="K14" s="28">
        <f t="shared" si="0"/>
        <v>0.747826086956522</v>
      </c>
      <c r="L14" s="30">
        <v>9</v>
      </c>
      <c r="M14" s="31" t="s">
        <v>57</v>
      </c>
      <c r="N14" s="6" t="s">
        <v>58</v>
      </c>
      <c r="O14" s="6" t="s">
        <v>59</v>
      </c>
      <c r="P14" s="6" t="s">
        <v>60</v>
      </c>
      <c r="Q14" s="6" t="s">
        <v>61</v>
      </c>
      <c r="R14" s="6" t="s">
        <v>62</v>
      </c>
      <c r="S14" s="6">
        <v>8600</v>
      </c>
      <c r="T14" s="6"/>
    </row>
    <row r="15" ht="16" customHeight="1" spans="1:20">
      <c r="A15" s="21">
        <v>10</v>
      </c>
      <c r="B15" s="22" t="s">
        <v>63</v>
      </c>
      <c r="C15" s="4" t="s">
        <v>64</v>
      </c>
      <c r="D15" s="4" t="s">
        <v>65</v>
      </c>
      <c r="E15" s="4" t="s">
        <v>64</v>
      </c>
      <c r="F15" s="4" t="s">
        <v>66</v>
      </c>
      <c r="G15" s="4"/>
      <c r="H15" s="4">
        <v>11000</v>
      </c>
      <c r="I15" s="4"/>
      <c r="J15" s="7">
        <v>7600</v>
      </c>
      <c r="K15" s="28">
        <f t="shared" si="0"/>
        <v>0.690909090909091</v>
      </c>
      <c r="L15" s="28">
        <v>10</v>
      </c>
      <c r="M15" s="22" t="s">
        <v>63</v>
      </c>
      <c r="N15" s="4" t="s">
        <v>64</v>
      </c>
      <c r="O15" s="4" t="s">
        <v>65</v>
      </c>
      <c r="P15" s="4" t="s">
        <v>64</v>
      </c>
      <c r="Q15" s="4" t="s">
        <v>66</v>
      </c>
      <c r="R15" s="7" t="s">
        <v>106</v>
      </c>
      <c r="S15" s="7">
        <v>7600</v>
      </c>
      <c r="T15" s="4"/>
    </row>
    <row r="16" ht="18" customHeight="1" spans="1:20">
      <c r="A16" s="21">
        <v>11</v>
      </c>
      <c r="B16" s="22" t="s">
        <v>67</v>
      </c>
      <c r="C16" s="4" t="s">
        <v>68</v>
      </c>
      <c r="D16" s="4" t="s">
        <v>69</v>
      </c>
      <c r="E16" s="4" t="s">
        <v>70</v>
      </c>
      <c r="F16" s="4" t="s">
        <v>71</v>
      </c>
      <c r="G16" s="4"/>
      <c r="H16" s="4">
        <v>10200</v>
      </c>
      <c r="I16" s="4"/>
      <c r="J16" s="4">
        <v>10000</v>
      </c>
      <c r="K16" s="28">
        <f t="shared" si="0"/>
        <v>0.980392156862745</v>
      </c>
      <c r="L16" s="28">
        <v>11</v>
      </c>
      <c r="M16" s="29" t="s">
        <v>67</v>
      </c>
      <c r="N16" s="8" t="s">
        <v>68</v>
      </c>
      <c r="O16" s="8" t="s">
        <v>69</v>
      </c>
      <c r="P16" s="8" t="s">
        <v>70</v>
      </c>
      <c r="Q16" s="8" t="s">
        <v>71</v>
      </c>
      <c r="R16" s="8" t="s">
        <v>107</v>
      </c>
      <c r="S16" s="8">
        <v>9000</v>
      </c>
      <c r="T16" s="4"/>
    </row>
    <row r="17" ht="20" customHeight="1" spans="1:20">
      <c r="A17" s="21">
        <v>12</v>
      </c>
      <c r="B17" s="22" t="s">
        <v>72</v>
      </c>
      <c r="C17" s="4" t="s">
        <v>73</v>
      </c>
      <c r="D17" s="4" t="s">
        <v>74</v>
      </c>
      <c r="E17" s="4" t="s">
        <v>75</v>
      </c>
      <c r="F17" s="4" t="s">
        <v>76</v>
      </c>
      <c r="G17" s="4"/>
      <c r="H17" s="4">
        <v>10700</v>
      </c>
      <c r="I17" s="4"/>
      <c r="J17" s="4">
        <v>10500</v>
      </c>
      <c r="K17" s="28">
        <f t="shared" si="0"/>
        <v>0.981308411214953</v>
      </c>
      <c r="L17" s="28">
        <v>12</v>
      </c>
      <c r="M17" s="29" t="s">
        <v>72</v>
      </c>
      <c r="N17" s="8" t="s">
        <v>73</v>
      </c>
      <c r="O17" s="8" t="s">
        <v>74</v>
      </c>
      <c r="P17" s="8" t="s">
        <v>75</v>
      </c>
      <c r="Q17" s="8" t="s">
        <v>76</v>
      </c>
      <c r="R17" s="8" t="s">
        <v>108</v>
      </c>
      <c r="S17" s="8">
        <v>9000</v>
      </c>
      <c r="T17" s="4"/>
    </row>
    <row r="18" ht="39" customHeight="1" spans="1:20">
      <c r="A18" s="21">
        <v>13</v>
      </c>
      <c r="B18" s="22" t="s">
        <v>77</v>
      </c>
      <c r="C18" s="4" t="s">
        <v>78</v>
      </c>
      <c r="D18" s="4" t="s">
        <v>79</v>
      </c>
      <c r="E18" s="4" t="s">
        <v>80</v>
      </c>
      <c r="F18" s="4" t="s">
        <v>81</v>
      </c>
      <c r="G18" s="4" t="s">
        <v>82</v>
      </c>
      <c r="H18" s="4">
        <v>20600</v>
      </c>
      <c r="I18" s="4"/>
      <c r="J18" s="4">
        <v>10000</v>
      </c>
      <c r="K18" s="28">
        <f t="shared" si="0"/>
        <v>0.485436893203884</v>
      </c>
      <c r="L18" s="28">
        <v>13</v>
      </c>
      <c r="M18" s="22" t="s">
        <v>77</v>
      </c>
      <c r="N18" s="4" t="s">
        <v>78</v>
      </c>
      <c r="O18" s="4" t="s">
        <v>79</v>
      </c>
      <c r="P18" s="4" t="s">
        <v>80</v>
      </c>
      <c r="Q18" s="4" t="s">
        <v>81</v>
      </c>
      <c r="R18" s="4" t="s">
        <v>109</v>
      </c>
      <c r="S18" s="4">
        <v>10000</v>
      </c>
      <c r="T18" s="4"/>
    </row>
    <row r="19" ht="45" customHeight="1" spans="1:20">
      <c r="A19" s="21">
        <v>14</v>
      </c>
      <c r="B19" s="22" t="s">
        <v>83</v>
      </c>
      <c r="C19" s="4" t="s">
        <v>84</v>
      </c>
      <c r="D19" s="4" t="s">
        <v>85</v>
      </c>
      <c r="E19" s="4" t="s">
        <v>84</v>
      </c>
      <c r="F19" s="4" t="s">
        <v>86</v>
      </c>
      <c r="G19" s="8" t="s">
        <v>87</v>
      </c>
      <c r="H19" s="4">
        <v>18700</v>
      </c>
      <c r="I19" s="4" t="s">
        <v>88</v>
      </c>
      <c r="J19" s="4">
        <v>13000</v>
      </c>
      <c r="K19" s="28">
        <f t="shared" si="0"/>
        <v>0.695187165775401</v>
      </c>
      <c r="L19" s="28">
        <v>14</v>
      </c>
      <c r="M19" s="22" t="s">
        <v>83</v>
      </c>
      <c r="N19" s="4" t="s">
        <v>84</v>
      </c>
      <c r="O19" s="4" t="s">
        <v>85</v>
      </c>
      <c r="P19" s="4" t="s">
        <v>84</v>
      </c>
      <c r="Q19" s="4" t="s">
        <v>86</v>
      </c>
      <c r="R19" s="4" t="s">
        <v>87</v>
      </c>
      <c r="S19" s="4">
        <v>13000</v>
      </c>
      <c r="T19" s="4" t="s">
        <v>88</v>
      </c>
    </row>
    <row r="20" ht="63" customHeight="1" spans="1:20">
      <c r="A20" s="21">
        <v>15</v>
      </c>
      <c r="B20" s="22" t="s">
        <v>89</v>
      </c>
      <c r="C20" s="4" t="s">
        <v>90</v>
      </c>
      <c r="D20" s="4" t="s">
        <v>91</v>
      </c>
      <c r="E20" s="4" t="s">
        <v>90</v>
      </c>
      <c r="F20" s="4" t="s">
        <v>92</v>
      </c>
      <c r="G20" s="4" t="s">
        <v>93</v>
      </c>
      <c r="H20" s="4">
        <v>18700</v>
      </c>
      <c r="I20" s="4" t="s">
        <v>94</v>
      </c>
      <c r="J20" s="4">
        <v>13000</v>
      </c>
      <c r="K20" s="28">
        <f t="shared" si="0"/>
        <v>0.695187165775401</v>
      </c>
      <c r="L20" s="28">
        <v>15</v>
      </c>
      <c r="M20" s="22" t="s">
        <v>89</v>
      </c>
      <c r="N20" s="4" t="s">
        <v>90</v>
      </c>
      <c r="O20" s="4" t="s">
        <v>91</v>
      </c>
      <c r="P20" s="4" t="s">
        <v>90</v>
      </c>
      <c r="Q20" s="4" t="s">
        <v>92</v>
      </c>
      <c r="R20" s="4" t="s">
        <v>93</v>
      </c>
      <c r="S20" s="4">
        <v>13000</v>
      </c>
      <c r="T20" s="4" t="s">
        <v>94</v>
      </c>
    </row>
    <row r="21" spans="1:11">
      <c r="A21" s="23"/>
      <c r="B21" s="23"/>
      <c r="C21" s="23"/>
      <c r="D21" s="23"/>
      <c r="E21" s="23"/>
      <c r="F21" s="23"/>
      <c r="G21" s="24"/>
      <c r="H21" s="23"/>
      <c r="I21" s="23"/>
      <c r="J21" s="32"/>
      <c r="K21" s="33" t="e">
        <f>AVERAGE(K6:K20)</f>
        <v>#DIV/0!</v>
      </c>
    </row>
    <row r="22" spans="10:12">
      <c r="J22" s="33"/>
      <c r="K22" s="32"/>
      <c r="L22" s="32"/>
    </row>
    <row r="23" spans="10:12">
      <c r="J23" s="33"/>
      <c r="K23" s="33"/>
      <c r="L23" s="32"/>
    </row>
  </sheetData>
  <mergeCells count="20">
    <mergeCell ref="A1:B1"/>
    <mergeCell ref="A2:I2"/>
    <mergeCell ref="K2:S2"/>
    <mergeCell ref="H3:I3"/>
    <mergeCell ref="R3:S3"/>
    <mergeCell ref="C4:D4"/>
    <mergeCell ref="E4:F4"/>
    <mergeCell ref="M4:N4"/>
    <mergeCell ref="O4:P4"/>
    <mergeCell ref="A4:A5"/>
    <mergeCell ref="B4:B5"/>
    <mergeCell ref="G4:G5"/>
    <mergeCell ref="H4:H5"/>
    <mergeCell ref="I4:I5"/>
    <mergeCell ref="J4:J5"/>
    <mergeCell ref="K4:K5"/>
    <mergeCell ref="L4:L5"/>
    <mergeCell ref="Q4:Q5"/>
    <mergeCell ref="R4:R5"/>
    <mergeCell ref="S4:S5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4" sqref="C4:C18"/>
    </sheetView>
  </sheetViews>
  <sheetFormatPr defaultColWidth="9" defaultRowHeight="14.25" outlineLevelCol="5"/>
  <cols>
    <col min="1" max="1" width="18.75" customWidth="1"/>
    <col min="2" max="2" width="22.25" customWidth="1"/>
    <col min="3" max="3" width="23.375" customWidth="1"/>
    <col min="4" max="4" width="23" customWidth="1"/>
    <col min="5" max="5" width="18.625" customWidth="1"/>
    <col min="6" max="6" width="20.625" customWidth="1"/>
  </cols>
  <sheetData>
    <row r="1" spans="1:6">
      <c r="A1" s="1" t="s">
        <v>110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2" t="s">
        <v>111</v>
      </c>
      <c r="B3" s="2" t="s">
        <v>112</v>
      </c>
      <c r="C3" s="2" t="s">
        <v>113</v>
      </c>
      <c r="D3" s="2" t="s">
        <v>114</v>
      </c>
      <c r="E3" s="3" t="s">
        <v>115</v>
      </c>
      <c r="F3" s="3" t="s">
        <v>116</v>
      </c>
    </row>
    <row r="4" spans="1:6">
      <c r="A4" s="4">
        <v>13600</v>
      </c>
      <c r="B4" s="4">
        <v>12240</v>
      </c>
      <c r="C4" s="4">
        <v>11560</v>
      </c>
      <c r="D4" s="4">
        <v>11000</v>
      </c>
      <c r="E4" s="3"/>
      <c r="F4" s="3"/>
    </row>
    <row r="5" spans="1:6">
      <c r="A5" s="4">
        <v>9500</v>
      </c>
      <c r="B5" s="4">
        <v>8550</v>
      </c>
      <c r="C5" s="4">
        <v>8075</v>
      </c>
      <c r="D5" s="5">
        <v>7900</v>
      </c>
      <c r="E5" s="3"/>
      <c r="F5" s="3"/>
    </row>
    <row r="6" spans="1:6">
      <c r="A6" s="4">
        <v>17300</v>
      </c>
      <c r="B6" s="4">
        <v>15570</v>
      </c>
      <c r="C6" s="4">
        <v>14705</v>
      </c>
      <c r="D6" s="4">
        <v>12000</v>
      </c>
      <c r="E6" s="3"/>
      <c r="F6" s="3"/>
    </row>
    <row r="7" spans="1:6">
      <c r="A7" s="4">
        <v>14000</v>
      </c>
      <c r="B7" s="4">
        <v>12600</v>
      </c>
      <c r="C7" s="4">
        <v>11900</v>
      </c>
      <c r="D7" s="4">
        <v>11000</v>
      </c>
      <c r="E7" s="3"/>
      <c r="F7" s="3"/>
    </row>
    <row r="8" spans="1:6">
      <c r="A8" s="4">
        <v>7000</v>
      </c>
      <c r="B8" s="4">
        <v>6300</v>
      </c>
      <c r="C8" s="4">
        <v>5950</v>
      </c>
      <c r="D8" s="5">
        <v>5900</v>
      </c>
      <c r="E8" s="3"/>
      <c r="F8" s="3"/>
    </row>
    <row r="9" spans="1:6">
      <c r="A9" s="4">
        <v>15900</v>
      </c>
      <c r="B9" s="4">
        <v>14310</v>
      </c>
      <c r="C9" s="4">
        <v>13515</v>
      </c>
      <c r="D9" s="4">
        <v>10000</v>
      </c>
      <c r="E9" s="3"/>
      <c r="F9" s="3"/>
    </row>
    <row r="10" spans="1:6">
      <c r="A10" s="4">
        <v>12500</v>
      </c>
      <c r="B10" s="4">
        <v>11250</v>
      </c>
      <c r="C10" s="4">
        <v>10625</v>
      </c>
      <c r="D10" s="4">
        <v>8000</v>
      </c>
      <c r="E10" s="3"/>
      <c r="F10" s="3"/>
    </row>
    <row r="11" spans="1:6">
      <c r="A11" s="4">
        <v>16700</v>
      </c>
      <c r="B11" s="4">
        <v>15030</v>
      </c>
      <c r="C11" s="4">
        <v>14195</v>
      </c>
      <c r="D11" s="4">
        <v>9000</v>
      </c>
      <c r="E11" s="3"/>
      <c r="F11" s="3"/>
    </row>
    <row r="12" spans="1:6">
      <c r="A12" s="4">
        <v>11500</v>
      </c>
      <c r="B12" s="4">
        <v>10350</v>
      </c>
      <c r="C12" s="4">
        <v>9775</v>
      </c>
      <c r="D12" s="6">
        <v>8600</v>
      </c>
      <c r="E12" s="3"/>
      <c r="F12" s="3"/>
    </row>
    <row r="13" spans="1:6">
      <c r="A13" s="4">
        <v>11000</v>
      </c>
      <c r="B13" s="4">
        <v>9900</v>
      </c>
      <c r="C13" s="4">
        <v>9350</v>
      </c>
      <c r="D13" s="7">
        <v>7600</v>
      </c>
      <c r="E13" s="3"/>
      <c r="F13" s="3"/>
    </row>
    <row r="14" spans="1:6">
      <c r="A14" s="4">
        <v>10200</v>
      </c>
      <c r="B14" s="4">
        <v>9180</v>
      </c>
      <c r="C14" s="4">
        <v>8670</v>
      </c>
      <c r="D14" s="8">
        <v>9000</v>
      </c>
      <c r="E14" s="3"/>
      <c r="F14" s="3"/>
    </row>
    <row r="15" spans="1:6">
      <c r="A15" s="4">
        <v>10700</v>
      </c>
      <c r="B15" s="4">
        <v>9630</v>
      </c>
      <c r="C15" s="4">
        <v>9095</v>
      </c>
      <c r="D15" s="8">
        <v>9000</v>
      </c>
      <c r="E15" s="3"/>
      <c r="F15" s="3"/>
    </row>
    <row r="16" spans="1:6">
      <c r="A16" s="4">
        <v>20600</v>
      </c>
      <c r="B16" s="4">
        <v>18540</v>
      </c>
      <c r="C16" s="4">
        <v>17510</v>
      </c>
      <c r="D16" s="4">
        <v>10000</v>
      </c>
      <c r="E16" s="3"/>
      <c r="F16" s="3"/>
    </row>
    <row r="17" spans="1:6">
      <c r="A17" s="4">
        <v>18700</v>
      </c>
      <c r="B17" s="4">
        <v>16830</v>
      </c>
      <c r="C17" s="4">
        <v>15895</v>
      </c>
      <c r="D17" s="4">
        <v>13000</v>
      </c>
      <c r="E17" s="3"/>
      <c r="F17" s="3"/>
    </row>
    <row r="18" spans="1:6">
      <c r="A18" s="4">
        <v>18700</v>
      </c>
      <c r="B18" s="4">
        <v>16830</v>
      </c>
      <c r="C18" s="4">
        <v>15895</v>
      </c>
      <c r="D18" s="4">
        <v>13000</v>
      </c>
      <c r="E18" s="3"/>
      <c r="F18" s="3"/>
    </row>
  </sheetData>
  <mergeCells count="1">
    <mergeCell ref="A1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初定</vt:lpstr>
      <vt:lpstr>第一次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苍狼</cp:lastModifiedBy>
  <dcterms:created xsi:type="dcterms:W3CDTF">2015-06-05T18:19:00Z</dcterms:created>
  <cp:lastPrinted>2020-12-30T07:16:00Z</cp:lastPrinted>
  <dcterms:modified xsi:type="dcterms:W3CDTF">2021-01-18T08:09:50Z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